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8520" activeTab="1"/>
  </bookViews>
  <sheets>
    <sheet name="2014-15" sheetId="4" r:id="rId1"/>
    <sheet name="2015-16" sheetId="1" r:id="rId2"/>
  </sheets>
  <calcPr calcId="125725"/>
</workbook>
</file>

<file path=xl/calcChain.xml><?xml version="1.0" encoding="utf-8"?>
<calcChain xmlns="http://schemas.openxmlformats.org/spreadsheetml/2006/main">
  <c r="C29" i="1"/>
  <c r="C32" s="1"/>
  <c r="D6" i="4"/>
  <c r="D10"/>
  <c r="D24"/>
  <c r="D25"/>
  <c r="C30"/>
  <c r="C32"/>
  <c r="C25"/>
  <c r="E25"/>
  <c r="E24"/>
  <c r="E23"/>
  <c r="E22"/>
  <c r="E21"/>
  <c r="E20"/>
  <c r="E19"/>
  <c r="E18"/>
  <c r="E17"/>
  <c r="E16"/>
  <c r="E15"/>
  <c r="E14"/>
  <c r="C10"/>
  <c r="E10"/>
  <c r="E9"/>
  <c r="E8"/>
  <c r="E7"/>
  <c r="E6"/>
  <c r="D10" i="1"/>
  <c r="D25"/>
  <c r="C30"/>
  <c r="C25"/>
  <c r="E25"/>
  <c r="E24"/>
  <c r="E23"/>
  <c r="E22"/>
  <c r="E21"/>
  <c r="E20"/>
  <c r="E19"/>
  <c r="E18"/>
  <c r="E17"/>
  <c r="E16"/>
  <c r="E15"/>
  <c r="E14"/>
  <c r="C6"/>
  <c r="C7"/>
  <c r="C10"/>
  <c r="E10"/>
  <c r="E9"/>
  <c r="E8"/>
  <c r="E7"/>
  <c r="E6"/>
</calcChain>
</file>

<file path=xl/comments1.xml><?xml version="1.0" encoding="utf-8"?>
<comments xmlns="http://schemas.openxmlformats.org/spreadsheetml/2006/main">
  <authors>
    <author>ximp</author>
  </authors>
  <commentList>
    <comment ref="C6" authorId="0">
      <text>
        <r>
          <rPr>
            <b/>
            <sz val="9"/>
            <color indexed="81"/>
            <rFont val="Tahoma"/>
            <charset val="1"/>
          </rPr>
          <t>ximp:</t>
        </r>
        <r>
          <rPr>
            <sz val="9"/>
            <color indexed="81"/>
            <rFont val="Tahoma"/>
            <charset val="1"/>
          </rPr>
          <t xml:space="preserve">
càlcul suposant un impagat i un ajust de 66 €</t>
        </r>
      </text>
    </comment>
  </commentList>
</comments>
</file>

<file path=xl/sharedStrings.xml><?xml version="1.0" encoding="utf-8"?>
<sst xmlns="http://schemas.openxmlformats.org/spreadsheetml/2006/main" count="50" uniqueCount="23">
  <si>
    <t>PRESSUPOST CURS 2015-16</t>
  </si>
  <si>
    <t>INGRESSOS</t>
  </si>
  <si>
    <t>REAL</t>
  </si>
  <si>
    <t>DESVIACIÓ</t>
  </si>
  <si>
    <t>quotes ampa</t>
  </si>
  <si>
    <t>quotes colònies</t>
  </si>
  <si>
    <t>festa major</t>
  </si>
  <si>
    <t>revista l`era</t>
  </si>
  <si>
    <t>TOTAL</t>
  </si>
  <si>
    <t>DESPESES</t>
  </si>
  <si>
    <t>aportació escola</t>
  </si>
  <si>
    <t>colònies</t>
  </si>
  <si>
    <t>piscina</t>
  </si>
  <si>
    <t>comissió caixa</t>
  </si>
  <si>
    <t>ampa</t>
  </si>
  <si>
    <t>fapac</t>
  </si>
  <si>
    <t>web</t>
  </si>
  <si>
    <t>fampas</t>
  </si>
  <si>
    <t>altres</t>
  </si>
  <si>
    <t>SALDO INICIAL</t>
  </si>
  <si>
    <t>BALANÇ CURS</t>
  </si>
  <si>
    <t>SALDO FINAL</t>
  </si>
  <si>
    <t>PRESSUPOST CURS 2014-15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</si>
</sst>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3" borderId="0" xfId="0" applyFill="1"/>
    <xf numFmtId="0" fontId="0" fillId="3" borderId="1" xfId="0" applyFill="1" applyBorder="1"/>
    <xf numFmtId="0" fontId="0" fillId="0" borderId="2" xfId="0" applyBorder="1"/>
    <xf numFmtId="44" fontId="0" fillId="0" borderId="3" xfId="1" applyFont="1" applyBorder="1"/>
    <xf numFmtId="4" fontId="0" fillId="0" borderId="4" xfId="0" applyNumberFormat="1" applyBorder="1"/>
    <xf numFmtId="10" fontId="0" fillId="0" borderId="4" xfId="0" applyNumberFormat="1" applyBorder="1"/>
    <xf numFmtId="44" fontId="0" fillId="0" borderId="0" xfId="0" applyNumberFormat="1"/>
    <xf numFmtId="0" fontId="0" fillId="3" borderId="2" xfId="0" applyFill="1" applyBorder="1"/>
    <xf numFmtId="44" fontId="0" fillId="3" borderId="3" xfId="1" applyFont="1" applyFill="1" applyBorder="1"/>
    <xf numFmtId="4" fontId="0" fillId="3" borderId="5" xfId="0" applyNumberFormat="1" applyFill="1" applyBorder="1"/>
    <xf numFmtId="10" fontId="0" fillId="3" borderId="5" xfId="0" applyNumberFormat="1" applyFill="1" applyBorder="1"/>
    <xf numFmtId="4" fontId="0" fillId="0" borderId="0" xfId="0" applyNumberFormat="1"/>
    <xf numFmtId="44" fontId="0" fillId="0" borderId="0" xfId="1" applyFont="1"/>
    <xf numFmtId="10" fontId="0" fillId="0" borderId="0" xfId="0" applyNumberFormat="1"/>
    <xf numFmtId="0" fontId="0" fillId="4" borderId="0" xfId="0" applyFill="1"/>
    <xf numFmtId="44" fontId="0" fillId="4" borderId="0" xfId="1" applyFont="1" applyFill="1"/>
    <xf numFmtId="0" fontId="0" fillId="4" borderId="1" xfId="0" applyFill="1" applyBorder="1"/>
    <xf numFmtId="10" fontId="0" fillId="4" borderId="1" xfId="0" applyNumberFormat="1" applyFill="1" applyBorder="1"/>
    <xf numFmtId="0" fontId="0" fillId="4" borderId="2" xfId="0" applyFill="1" applyBorder="1"/>
    <xf numFmtId="4" fontId="0" fillId="4" borderId="3" xfId="0" applyNumberFormat="1" applyFill="1" applyBorder="1"/>
    <xf numFmtId="4" fontId="0" fillId="4" borderId="5" xfId="0" applyNumberFormat="1" applyFill="1" applyBorder="1"/>
    <xf numFmtId="10" fontId="0" fillId="4" borderId="5" xfId="0" applyNumberFormat="1" applyFill="1" applyBorder="1"/>
    <xf numFmtId="0" fontId="0" fillId="5" borderId="2" xfId="0" applyFill="1" applyBorder="1"/>
    <xf numFmtId="2" fontId="0" fillId="5" borderId="2" xfId="0" applyNumberFormat="1" applyFill="1" applyBorder="1"/>
    <xf numFmtId="0" fontId="0" fillId="6" borderId="2" xfId="0" applyFill="1" applyBorder="1"/>
    <xf numFmtId="2" fontId="0" fillId="6" borderId="2" xfId="0" applyNumberFormat="1" applyFill="1" applyBorder="1"/>
    <xf numFmtId="0" fontId="2" fillId="2" borderId="0" xfId="0" applyFont="1" applyFill="1" applyAlignment="1">
      <alignment horizontal="center"/>
    </xf>
  </cellXfs>
  <cellStyles count="2">
    <cellStyle name="Moneda" xfId="1" builtinId="4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32"/>
  <sheetViews>
    <sheetView topLeftCell="A4" workbookViewId="0">
      <selection activeCell="D23" sqref="D23"/>
    </sheetView>
  </sheetViews>
  <sheetFormatPr baseColWidth="10" defaultRowHeight="15"/>
  <cols>
    <col min="1" max="1" width="7.28515625" customWidth="1"/>
    <col min="2" max="2" width="15" customWidth="1"/>
    <col min="3" max="3" width="20.140625" customWidth="1"/>
    <col min="4" max="4" width="14" customWidth="1"/>
  </cols>
  <sheetData>
    <row r="3" spans="2:8" ht="18.75">
      <c r="B3" s="27" t="s">
        <v>22</v>
      </c>
      <c r="C3" s="27"/>
    </row>
    <row r="4" spans="2:8" ht="15.75" thickBot="1"/>
    <row r="5" spans="2:8">
      <c r="B5" s="1" t="s">
        <v>1</v>
      </c>
      <c r="C5" s="1"/>
      <c r="D5" s="2" t="s">
        <v>2</v>
      </c>
      <c r="E5" s="2" t="s">
        <v>3</v>
      </c>
    </row>
    <row r="6" spans="2:8">
      <c r="B6" s="3" t="s">
        <v>4</v>
      </c>
      <c r="C6" s="4">
        <v>44900</v>
      </c>
      <c r="D6" s="5">
        <f>46102+356</f>
        <v>46458</v>
      </c>
      <c r="E6" s="6">
        <f>+D6/C6-1</f>
        <v>3.4699331848552228E-2</v>
      </c>
    </row>
    <row r="7" spans="2:8">
      <c r="B7" s="3" t="s">
        <v>5</v>
      </c>
      <c r="C7" s="4">
        <v>25500</v>
      </c>
      <c r="D7" s="5">
        <v>24967</v>
      </c>
      <c r="E7" s="6">
        <f t="shared" ref="E7:E25" si="0">+D7/C7-1</f>
        <v>-2.0901960784313722E-2</v>
      </c>
    </row>
    <row r="8" spans="2:8">
      <c r="B8" s="3" t="s">
        <v>6</v>
      </c>
      <c r="C8" s="4">
        <v>5500</v>
      </c>
      <c r="D8" s="5">
        <v>7395.55</v>
      </c>
      <c r="E8" s="6">
        <f t="shared" si="0"/>
        <v>0.34464545454545448</v>
      </c>
    </row>
    <row r="9" spans="2:8">
      <c r="B9" s="3" t="s">
        <v>7</v>
      </c>
      <c r="C9" s="4">
        <v>200</v>
      </c>
      <c r="D9" s="5">
        <v>30</v>
      </c>
      <c r="E9" s="6">
        <f t="shared" si="0"/>
        <v>-0.85</v>
      </c>
      <c r="H9" s="7"/>
    </row>
    <row r="10" spans="2:8" ht="15.75" thickBot="1">
      <c r="B10" s="8" t="s">
        <v>8</v>
      </c>
      <c r="C10" s="9">
        <f>SUM(C6:C9)</f>
        <v>76100</v>
      </c>
      <c r="D10" s="10">
        <f>SUM(D6:D9)</f>
        <v>78850.55</v>
      </c>
      <c r="E10" s="11">
        <f t="shared" si="0"/>
        <v>3.6143889618922564E-2</v>
      </c>
      <c r="H10" s="12"/>
    </row>
    <row r="11" spans="2:8">
      <c r="C11" s="13"/>
      <c r="E11" s="14"/>
    </row>
    <row r="12" spans="2:8" ht="15.75" thickBot="1">
      <c r="C12" s="13"/>
      <c r="E12" s="14"/>
    </row>
    <row r="13" spans="2:8">
      <c r="B13" s="15" t="s">
        <v>9</v>
      </c>
      <c r="C13" s="16"/>
      <c r="D13" s="17"/>
      <c r="E13" s="18"/>
    </row>
    <row r="14" spans="2:8">
      <c r="B14" s="3" t="s">
        <v>10</v>
      </c>
      <c r="C14" s="4">
        <v>39700</v>
      </c>
      <c r="D14" s="5">
        <v>41994</v>
      </c>
      <c r="E14" s="6">
        <f t="shared" si="0"/>
        <v>5.7783375314861551E-2</v>
      </c>
    </row>
    <row r="15" spans="2:8">
      <c r="B15" s="3" t="s">
        <v>11</v>
      </c>
      <c r="C15" s="4">
        <v>27000</v>
      </c>
      <c r="D15" s="5">
        <v>28120.95</v>
      </c>
      <c r="E15" s="6">
        <f t="shared" si="0"/>
        <v>4.1516666666666646E-2</v>
      </c>
    </row>
    <row r="16" spans="2:8">
      <c r="B16" s="3" t="s">
        <v>12</v>
      </c>
      <c r="C16" s="4">
        <v>3250</v>
      </c>
      <c r="D16" s="5">
        <v>3317.08</v>
      </c>
      <c r="E16" s="6">
        <f t="shared" si="0"/>
        <v>2.0639999999999992E-2</v>
      </c>
    </row>
    <row r="17" spans="2:5">
      <c r="B17" s="3" t="s">
        <v>6</v>
      </c>
      <c r="C17" s="4">
        <v>3550</v>
      </c>
      <c r="D17" s="5">
        <v>4650.96</v>
      </c>
      <c r="E17" s="6">
        <f t="shared" si="0"/>
        <v>0.31012957746478875</v>
      </c>
    </row>
    <row r="18" spans="2:5">
      <c r="B18" s="3" t="s">
        <v>13</v>
      </c>
      <c r="C18" s="4">
        <v>650</v>
      </c>
      <c r="D18" s="5">
        <v>345.31</v>
      </c>
      <c r="E18" s="6">
        <f t="shared" si="0"/>
        <v>-0.46875384615384619</v>
      </c>
    </row>
    <row r="19" spans="2:5">
      <c r="B19" s="3" t="s">
        <v>7</v>
      </c>
      <c r="C19" s="4">
        <v>700</v>
      </c>
      <c r="D19" s="5">
        <v>842.16</v>
      </c>
      <c r="E19" s="6">
        <f t="shared" si="0"/>
        <v>0.20308571428571431</v>
      </c>
    </row>
    <row r="20" spans="2:5">
      <c r="B20" s="3" t="s">
        <v>14</v>
      </c>
      <c r="C20" s="4">
        <v>400</v>
      </c>
      <c r="D20" s="5"/>
      <c r="E20" s="6">
        <f t="shared" si="0"/>
        <v>-1</v>
      </c>
    </row>
    <row r="21" spans="2:5">
      <c r="B21" s="3" t="s">
        <v>15</v>
      </c>
      <c r="C21" s="4">
        <v>262</v>
      </c>
      <c r="D21" s="5">
        <v>267.26</v>
      </c>
      <c r="E21" s="6">
        <f t="shared" si="0"/>
        <v>2.0076335877862617E-2</v>
      </c>
    </row>
    <row r="22" spans="2:5">
      <c r="B22" s="3" t="s">
        <v>16</v>
      </c>
      <c r="C22" s="4">
        <v>158</v>
      </c>
      <c r="D22" s="5">
        <v>46.12</v>
      </c>
      <c r="E22" s="6">
        <f t="shared" si="0"/>
        <v>-0.70810126582278476</v>
      </c>
    </row>
    <row r="23" spans="2:5">
      <c r="B23" s="3" t="s">
        <v>17</v>
      </c>
      <c r="C23" s="4">
        <v>30</v>
      </c>
      <c r="D23" s="5">
        <v>50</v>
      </c>
      <c r="E23" s="6">
        <f t="shared" si="0"/>
        <v>0.66666666666666674</v>
      </c>
    </row>
    <row r="24" spans="2:5">
      <c r="B24" s="3" t="s">
        <v>18</v>
      </c>
      <c r="C24" s="4">
        <v>400</v>
      </c>
      <c r="D24" s="5">
        <f>629.9</f>
        <v>629.9</v>
      </c>
      <c r="E24" s="6">
        <f t="shared" si="0"/>
        <v>0.57474999999999987</v>
      </c>
    </row>
    <row r="25" spans="2:5" ht="15.75" thickBot="1">
      <c r="B25" s="19" t="s">
        <v>8</v>
      </c>
      <c r="C25" s="20">
        <f>SUM(C14:C24)</f>
        <v>76100</v>
      </c>
      <c r="D25" s="21">
        <f>SUM(D14:D24)</f>
        <v>80263.739999999991</v>
      </c>
      <c r="E25" s="22">
        <f t="shared" si="0"/>
        <v>5.4714060446780399E-2</v>
      </c>
    </row>
    <row r="29" spans="2:5">
      <c r="B29" s="23" t="s">
        <v>19</v>
      </c>
      <c r="C29" s="24">
        <v>8273.3799999999992</v>
      </c>
    </row>
    <row r="30" spans="2:5">
      <c r="B30" s="25" t="s">
        <v>20</v>
      </c>
      <c r="C30" s="26">
        <f>+D10-D25</f>
        <v>-1413.1899999999878</v>
      </c>
    </row>
    <row r="32" spans="2:5">
      <c r="B32" s="23" t="s">
        <v>21</v>
      </c>
      <c r="C32" s="24">
        <f>+C29+C30</f>
        <v>6860.1900000000114</v>
      </c>
    </row>
  </sheetData>
  <mergeCells count="1">
    <mergeCell ref="B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3:H32"/>
  <sheetViews>
    <sheetView tabSelected="1" topLeftCell="A4" workbookViewId="0">
      <selection activeCell="C30" sqref="C30"/>
    </sheetView>
  </sheetViews>
  <sheetFormatPr baseColWidth="10" defaultRowHeight="15"/>
  <cols>
    <col min="1" max="1" width="7.28515625" customWidth="1"/>
    <col min="2" max="2" width="15" customWidth="1"/>
    <col min="3" max="3" width="20.140625" customWidth="1"/>
    <col min="4" max="4" width="14" customWidth="1"/>
  </cols>
  <sheetData>
    <row r="3" spans="2:8" ht="18.75">
      <c r="B3" s="27" t="s">
        <v>0</v>
      </c>
      <c r="C3" s="27"/>
    </row>
    <row r="4" spans="2:8" ht="15.75" thickBot="1"/>
    <row r="5" spans="2:8">
      <c r="B5" s="1" t="s">
        <v>1</v>
      </c>
      <c r="C5" s="1"/>
      <c r="D5" s="2" t="s">
        <v>2</v>
      </c>
      <c r="E5" s="2" t="s">
        <v>3</v>
      </c>
    </row>
    <row r="6" spans="2:8">
      <c r="B6" s="3" t="s">
        <v>4</v>
      </c>
      <c r="C6" s="4">
        <f>((283*57)+(21*52))*3-2325-66</f>
        <v>49278</v>
      </c>
      <c r="D6" s="5"/>
      <c r="E6" s="6">
        <f>+D6/C6-1</f>
        <v>-1</v>
      </c>
    </row>
    <row r="7" spans="2:8">
      <c r="B7" s="3" t="s">
        <v>5</v>
      </c>
      <c r="C7" s="4">
        <f>(203*131)-1200</f>
        <v>25393</v>
      </c>
      <c r="D7" s="5"/>
      <c r="E7" s="6">
        <f t="shared" ref="E7:E25" si="0">+D7/C7-1</f>
        <v>-1</v>
      </c>
    </row>
    <row r="8" spans="2:8">
      <c r="B8" s="3" t="s">
        <v>6</v>
      </c>
      <c r="C8" s="4">
        <v>7500</v>
      </c>
      <c r="D8" s="5"/>
      <c r="E8" s="6">
        <f t="shared" si="0"/>
        <v>-1</v>
      </c>
    </row>
    <row r="9" spans="2:8">
      <c r="B9" s="3" t="s">
        <v>7</v>
      </c>
      <c r="C9" s="4">
        <v>250</v>
      </c>
      <c r="D9" s="5"/>
      <c r="E9" s="6">
        <f t="shared" si="0"/>
        <v>-1</v>
      </c>
      <c r="H9" s="7"/>
    </row>
    <row r="10" spans="2:8" ht="15.75" thickBot="1">
      <c r="B10" s="8" t="s">
        <v>8</v>
      </c>
      <c r="C10" s="9">
        <f>SUM(C6:C9)</f>
        <v>82421</v>
      </c>
      <c r="D10" s="10">
        <f>SUM(D6:D9)</f>
        <v>0</v>
      </c>
      <c r="E10" s="11">
        <f t="shared" si="0"/>
        <v>-1</v>
      </c>
      <c r="H10" s="12"/>
    </row>
    <row r="11" spans="2:8">
      <c r="C11" s="13"/>
      <c r="E11" s="14"/>
    </row>
    <row r="12" spans="2:8" ht="15.75" thickBot="1">
      <c r="C12" s="13"/>
      <c r="E12" s="14"/>
    </row>
    <row r="13" spans="2:8">
      <c r="B13" s="15" t="s">
        <v>9</v>
      </c>
      <c r="C13" s="16"/>
      <c r="D13" s="17"/>
      <c r="E13" s="18"/>
    </row>
    <row r="14" spans="2:8">
      <c r="B14" s="3" t="s">
        <v>10</v>
      </c>
      <c r="C14" s="4">
        <v>43268</v>
      </c>
      <c r="D14" s="5"/>
      <c r="E14" s="6">
        <f t="shared" si="0"/>
        <v>-1</v>
      </c>
    </row>
    <row r="15" spans="2:8">
      <c r="B15" s="3" t="s">
        <v>11</v>
      </c>
      <c r="C15" s="4">
        <v>27719</v>
      </c>
      <c r="D15" s="5"/>
      <c r="E15" s="6">
        <f t="shared" si="0"/>
        <v>-1</v>
      </c>
    </row>
    <row r="16" spans="2:8">
      <c r="B16" s="3" t="s">
        <v>12</v>
      </c>
      <c r="C16" s="4">
        <v>3659</v>
      </c>
      <c r="D16" s="5"/>
      <c r="E16" s="6">
        <f t="shared" si="0"/>
        <v>-1</v>
      </c>
    </row>
    <row r="17" spans="2:5">
      <c r="B17" s="3" t="s">
        <v>6</v>
      </c>
      <c r="C17" s="4">
        <v>5000</v>
      </c>
      <c r="D17" s="5"/>
      <c r="E17" s="6">
        <f t="shared" si="0"/>
        <v>-1</v>
      </c>
    </row>
    <row r="18" spans="2:5">
      <c r="B18" s="3" t="s">
        <v>13</v>
      </c>
      <c r="C18" s="4">
        <v>650</v>
      </c>
      <c r="D18" s="5"/>
      <c r="E18" s="6">
        <f t="shared" si="0"/>
        <v>-1</v>
      </c>
    </row>
    <row r="19" spans="2:5">
      <c r="B19" s="3" t="s">
        <v>7</v>
      </c>
      <c r="C19" s="4">
        <v>850</v>
      </c>
      <c r="D19" s="5"/>
      <c r="E19" s="6">
        <f t="shared" si="0"/>
        <v>-1</v>
      </c>
    </row>
    <row r="20" spans="2:5">
      <c r="B20" s="3" t="s">
        <v>14</v>
      </c>
      <c r="C20" s="4">
        <v>400</v>
      </c>
      <c r="D20" s="5"/>
      <c r="E20" s="6">
        <f t="shared" si="0"/>
        <v>-1</v>
      </c>
    </row>
    <row r="21" spans="2:5">
      <c r="B21" s="3" t="s">
        <v>15</v>
      </c>
      <c r="C21" s="4">
        <v>267</v>
      </c>
      <c r="D21" s="5"/>
      <c r="E21" s="6">
        <f t="shared" si="0"/>
        <v>-1</v>
      </c>
    </row>
    <row r="22" spans="2:5">
      <c r="B22" s="3" t="s">
        <v>16</v>
      </c>
      <c r="C22" s="4">
        <v>158</v>
      </c>
      <c r="D22" s="5"/>
      <c r="E22" s="6">
        <f t="shared" si="0"/>
        <v>-1</v>
      </c>
    </row>
    <row r="23" spans="2:5">
      <c r="B23" s="3" t="s">
        <v>17</v>
      </c>
      <c r="C23" s="4">
        <v>50</v>
      </c>
      <c r="D23" s="5"/>
      <c r="E23" s="6">
        <f t="shared" si="0"/>
        <v>-1</v>
      </c>
    </row>
    <row r="24" spans="2:5">
      <c r="B24" s="3" t="s">
        <v>18</v>
      </c>
      <c r="C24" s="4">
        <v>400</v>
      </c>
      <c r="D24" s="5"/>
      <c r="E24" s="6">
        <f t="shared" si="0"/>
        <v>-1</v>
      </c>
    </row>
    <row r="25" spans="2:5" ht="15.75" thickBot="1">
      <c r="B25" s="19" t="s">
        <v>8</v>
      </c>
      <c r="C25" s="20">
        <f>SUM(C14:C24)</f>
        <v>82421</v>
      </c>
      <c r="D25" s="21">
        <f>SUM(D14:D24)</f>
        <v>0</v>
      </c>
      <c r="E25" s="22">
        <f t="shared" si="0"/>
        <v>-1</v>
      </c>
    </row>
    <row r="29" spans="2:5">
      <c r="B29" s="23" t="s">
        <v>19</v>
      </c>
      <c r="C29" s="24">
        <f>'2014-15'!C32</f>
        <v>6860.1900000000114</v>
      </c>
    </row>
    <row r="30" spans="2:5">
      <c r="B30" s="25" t="s">
        <v>20</v>
      </c>
      <c r="C30" s="26">
        <f>+D10-D25</f>
        <v>0</v>
      </c>
    </row>
    <row r="32" spans="2:5">
      <c r="B32" s="23" t="s">
        <v>21</v>
      </c>
      <c r="C32" s="24">
        <f>+C29+C30</f>
        <v>6860.1900000000114</v>
      </c>
    </row>
  </sheetData>
  <mergeCells count="1">
    <mergeCell ref="B3:C3"/>
  </mergeCell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2014-15</vt:lpstr>
      <vt:lpstr>2015-16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ximp</dc:creator>
  <cp:lastModifiedBy>pepe</cp:lastModifiedBy>
  <dcterms:created xsi:type="dcterms:W3CDTF">2015-10-19T19:39:31Z</dcterms:created>
  <dcterms:modified xsi:type="dcterms:W3CDTF">2015-11-30T06:14:12Z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b2778d9b-5839-43fc-974b-39426f58ba57</vt:lpwstr>
  </property>
</Properties>
</file>